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8755" windowHeight="12840" activeTab="0"/>
  </bookViews>
  <sheets>
    <sheet name="Illuminazione" sheetId="1" r:id="rId1"/>
  </sheets>
  <definedNames>
    <definedName name="_xlnm.Print_Area" localSheetId="0">'Illuminazione'!$B$52:$D$75</definedName>
  </definedNames>
  <calcPr fullCalcOnLoad="1"/>
</workbook>
</file>

<file path=xl/sharedStrings.xml><?xml version="1.0" encoding="utf-8"?>
<sst xmlns="http://schemas.openxmlformats.org/spreadsheetml/2006/main" count="47" uniqueCount="24">
  <si>
    <t>Oneri sicurezza</t>
  </si>
  <si>
    <t>SOMME A DISPOSIZIONE</t>
  </si>
  <si>
    <t>TOTALE SOMME A DISPOSIZIONE</t>
  </si>
  <si>
    <t>TOTALE INTERVENTO</t>
  </si>
  <si>
    <t>IMPORTO COMPLESSIVO</t>
  </si>
  <si>
    <t>QUADRO ECONOMICO</t>
  </si>
  <si>
    <t>Accantonamenti, imprevisti e spese di gara</t>
  </si>
  <si>
    <t>Spese tecniche</t>
  </si>
  <si>
    <t>CNPAIA 4%</t>
  </si>
  <si>
    <t>COMUNE DI GONNOSCODINA</t>
  </si>
  <si>
    <t>Importo lavori</t>
  </si>
  <si>
    <t>IVA 10% lavori</t>
  </si>
  <si>
    <t>Lavori di: "Manutenzione straordinaria, adeguamento, riqualificazione ed efficientamento energetico mediante refiting dell'impianto di illuminazione pubblica del centro matrice".</t>
  </si>
  <si>
    <t>IVA spese tecniche 22%</t>
  </si>
  <si>
    <t>Oneri ex art. 18 L 109/94 (2% dell'importo lavori)</t>
  </si>
  <si>
    <t>Arrotondamenti</t>
  </si>
  <si>
    <t>Lavori di: "Manutenzione straordinaria, adeguamento, riqualificazione ed efficientamento energetico mediante refitting dell'impianto di illuminazione pubblica del centro matrice".</t>
  </si>
  <si>
    <t>Contributo INARCASSA 4%</t>
  </si>
  <si>
    <t>Contributo INPS 4%</t>
  </si>
  <si>
    <t>IVA 22% lavori</t>
  </si>
  <si>
    <t>Contributo ANAC</t>
  </si>
  <si>
    <t>Accantonamenti e imprevisti</t>
  </si>
  <si>
    <t>Lavori di: "…............................................".</t>
  </si>
  <si>
    <t>Contributo CASSA GEOMETRI 5%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</si>
</sst>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&quot;Attivo&quot;;&quot;Attivo&quot;;&quot;Disattivo&quot;"/>
    <numFmt numFmtId="178" formatCode="[$-410]dddd\ d\ mmmm\ yyyy"/>
    <numFmt numFmtId="179" formatCode="0.00000"/>
    <numFmt numFmtId="180" formatCode="0.0000"/>
    <numFmt numFmtId="181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37" fillId="33" borderId="10" xfId="0" applyFont="1" applyFill="1" applyBorder="1" applyAlignment="1">
      <alignment/>
    </xf>
    <xf numFmtId="44" fontId="37" fillId="33" borderId="0" xfId="0" applyNumberFormat="1" applyFont="1" applyFill="1" applyBorder="1" applyAlignment="1">
      <alignment/>
    </xf>
    <xf numFmtId="44" fontId="37" fillId="33" borderId="11" xfId="0" applyNumberFormat="1" applyFont="1" applyFill="1" applyBorder="1" applyAlignment="1">
      <alignment/>
    </xf>
    <xf numFmtId="0" fontId="37" fillId="33" borderId="12" xfId="0" applyFont="1" applyFill="1" applyBorder="1" applyAlignment="1">
      <alignment/>
    </xf>
    <xf numFmtId="44" fontId="37" fillId="33" borderId="13" xfId="0" applyNumberFormat="1" applyFont="1" applyFill="1" applyBorder="1" applyAlignment="1">
      <alignment/>
    </xf>
    <xf numFmtId="44" fontId="37" fillId="33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35" borderId="15" xfId="0" applyFont="1" applyFill="1" applyBorder="1" applyAlignment="1">
      <alignment horizontal="center"/>
    </xf>
    <xf numFmtId="0" fontId="40" fillId="35" borderId="16" xfId="0" applyFont="1" applyFill="1" applyBorder="1" applyAlignment="1">
      <alignment horizontal="center"/>
    </xf>
    <xf numFmtId="0" fontId="40" fillId="35" borderId="17" xfId="0" applyFont="1" applyFill="1" applyBorder="1" applyAlignment="1">
      <alignment horizontal="center"/>
    </xf>
    <xf numFmtId="0" fontId="40" fillId="36" borderId="15" xfId="0" applyFont="1" applyFill="1" applyBorder="1" applyAlignment="1">
      <alignment horizontal="center"/>
    </xf>
    <xf numFmtId="0" fontId="40" fillId="36" borderId="16" xfId="0" applyFont="1" applyFill="1" applyBorder="1" applyAlignment="1">
      <alignment horizontal="center"/>
    </xf>
    <xf numFmtId="0" fontId="40" fillId="36" borderId="17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7"/>
  <sheetViews>
    <sheetView tabSelected="1" zoomScale="120" zoomScaleNormal="120" workbookViewId="0" topLeftCell="A51">
      <selection activeCell="H69" sqref="H69"/>
    </sheetView>
  </sheetViews>
  <sheetFormatPr defaultColWidth="9.140625" defaultRowHeight="15"/>
  <cols>
    <col min="2" max="2" width="62.8515625" style="0" bestFit="1" customWidth="1"/>
    <col min="3" max="3" width="13.140625" style="1" bestFit="1" customWidth="1"/>
    <col min="4" max="5" width="13.140625" style="0" bestFit="1" customWidth="1"/>
    <col min="6" max="6" width="19.421875" style="0" customWidth="1"/>
    <col min="7" max="7" width="23.00390625" style="2" bestFit="1" customWidth="1"/>
    <col min="8" max="8" width="12.00390625" style="4" bestFit="1" customWidth="1"/>
    <col min="10" max="10" width="16.28125" style="0" customWidth="1"/>
    <col min="11" max="11" width="11.00390625" style="0" bestFit="1" customWidth="1"/>
  </cols>
  <sheetData>
    <row r="1" spans="2:10" ht="21" hidden="1">
      <c r="B1" s="30" t="s">
        <v>9</v>
      </c>
      <c r="C1" s="31"/>
      <c r="D1" s="32"/>
      <c r="J1" s="4"/>
    </row>
    <row r="2" spans="2:4" ht="17.25" customHeight="1" hidden="1">
      <c r="B2" s="23" t="s">
        <v>16</v>
      </c>
      <c r="C2" s="24"/>
      <c r="D2" s="25"/>
    </row>
    <row r="3" spans="2:4" ht="17.25" customHeight="1" hidden="1">
      <c r="B3" s="23"/>
      <c r="C3" s="24"/>
      <c r="D3" s="25"/>
    </row>
    <row r="4" spans="2:4" ht="17.25" customHeight="1" hidden="1">
      <c r="B4" s="23"/>
      <c r="C4" s="24"/>
      <c r="D4" s="25"/>
    </row>
    <row r="5" spans="2:4" ht="15" hidden="1">
      <c r="B5" s="5"/>
      <c r="C5" s="6"/>
      <c r="D5" s="7"/>
    </row>
    <row r="6" spans="2:4" ht="15" hidden="1">
      <c r="B6" s="17" t="s">
        <v>5</v>
      </c>
      <c r="C6" s="18"/>
      <c r="D6" s="19"/>
    </row>
    <row r="7" spans="2:4" ht="15" hidden="1">
      <c r="B7" s="5"/>
      <c r="C7" s="6"/>
      <c r="D7" s="7"/>
    </row>
    <row r="8" spans="2:4" ht="15" hidden="1">
      <c r="B8" s="5" t="s">
        <v>10</v>
      </c>
      <c r="C8" s="6">
        <v>28500</v>
      </c>
      <c r="D8" s="7"/>
    </row>
    <row r="9" spans="2:4" ht="15" hidden="1">
      <c r="B9" s="5" t="s">
        <v>0</v>
      </c>
      <c r="C9" s="6">
        <v>2500</v>
      </c>
      <c r="D9" s="7"/>
    </row>
    <row r="10" spans="2:4" ht="15" hidden="1">
      <c r="B10" s="8" t="s">
        <v>4</v>
      </c>
      <c r="C10" s="9"/>
      <c r="D10" s="10">
        <f>SUM(C8:C9)</f>
        <v>31000</v>
      </c>
    </row>
    <row r="11" spans="2:4" ht="15" hidden="1">
      <c r="B11" s="5"/>
      <c r="C11" s="6"/>
      <c r="D11" s="7"/>
    </row>
    <row r="12" spans="2:4" ht="15" hidden="1">
      <c r="B12" s="8" t="s">
        <v>1</v>
      </c>
      <c r="C12" s="6"/>
      <c r="D12" s="7"/>
    </row>
    <row r="13" spans="2:4" ht="15" hidden="1">
      <c r="B13" s="5" t="s">
        <v>11</v>
      </c>
      <c r="C13" s="6">
        <f>D10*10/100</f>
        <v>3100</v>
      </c>
      <c r="D13" s="7"/>
    </row>
    <row r="14" spans="2:4" ht="15" hidden="1">
      <c r="B14" s="5" t="s">
        <v>7</v>
      </c>
      <c r="C14" s="6">
        <v>11542.39</v>
      </c>
      <c r="D14" s="7"/>
    </row>
    <row r="15" spans="2:4" ht="15" hidden="1">
      <c r="B15" s="5" t="s">
        <v>18</v>
      </c>
      <c r="C15" s="6">
        <f>C14*0.04</f>
        <v>461.6956</v>
      </c>
      <c r="D15" s="7"/>
    </row>
    <row r="16" spans="2:4" ht="15" hidden="1">
      <c r="B16" s="14" t="s">
        <v>17</v>
      </c>
      <c r="C16" s="15">
        <f>(C14+C15)*0.04</f>
        <v>480.16342399999996</v>
      </c>
      <c r="D16" s="7"/>
    </row>
    <row r="17" spans="2:4" ht="15" hidden="1">
      <c r="B17" s="14" t="s">
        <v>13</v>
      </c>
      <c r="C17" s="15">
        <f>(C14+C15+C16)*0.22</f>
        <v>2746.5347852799996</v>
      </c>
      <c r="D17" s="7"/>
    </row>
    <row r="18" spans="2:8" ht="15" hidden="1">
      <c r="B18" s="14" t="s">
        <v>14</v>
      </c>
      <c r="C18" s="15">
        <f>D10*0.02</f>
        <v>620</v>
      </c>
      <c r="D18" s="7"/>
      <c r="E18" s="29"/>
      <c r="F18" s="29"/>
      <c r="G18" s="3"/>
      <c r="H18" s="16"/>
    </row>
    <row r="19" spans="2:8" ht="15" hidden="1">
      <c r="B19" s="14" t="s">
        <v>15</v>
      </c>
      <c r="C19" s="15">
        <v>49.22</v>
      </c>
      <c r="D19" s="7"/>
      <c r="E19" s="29"/>
      <c r="F19" s="29"/>
      <c r="G19" s="3"/>
      <c r="H19" s="16"/>
    </row>
    <row r="20" spans="2:4" ht="15" hidden="1">
      <c r="B20" s="8" t="s">
        <v>2</v>
      </c>
      <c r="C20" s="9"/>
      <c r="D20" s="10">
        <f>SUM(C13:C19)</f>
        <v>19000.00380928</v>
      </c>
    </row>
    <row r="21" spans="2:4" ht="15.75" hidden="1" thickBot="1">
      <c r="B21" s="11" t="s">
        <v>3</v>
      </c>
      <c r="C21" s="12"/>
      <c r="D21" s="13">
        <f>SUM(D10+D20)</f>
        <v>50000.003809279995</v>
      </c>
    </row>
    <row r="22" ht="15" hidden="1"/>
    <row r="23" ht="15.75" hidden="1" thickBot="1">
      <c r="D23" s="13">
        <v>50000</v>
      </c>
    </row>
    <row r="24" ht="15" hidden="1">
      <c r="D24" s="4">
        <f>D23-D21</f>
        <v>-0.0038092799950391054</v>
      </c>
    </row>
    <row r="25" ht="15" hidden="1"/>
    <row r="26" ht="15" hidden="1"/>
    <row r="27" ht="15.75" hidden="1" thickBot="1"/>
    <row r="28" spans="2:4" ht="21" hidden="1">
      <c r="B28" s="33" t="s">
        <v>9</v>
      </c>
      <c r="C28" s="34"/>
      <c r="D28" s="35"/>
    </row>
    <row r="29" spans="2:4" ht="15" hidden="1">
      <c r="B29" s="23" t="s">
        <v>12</v>
      </c>
      <c r="C29" s="24"/>
      <c r="D29" s="25"/>
    </row>
    <row r="30" spans="2:4" ht="15" hidden="1">
      <c r="B30" s="23"/>
      <c r="C30" s="24"/>
      <c r="D30" s="25"/>
    </row>
    <row r="31" spans="2:4" ht="23.25" customHeight="1" hidden="1">
      <c r="B31" s="23"/>
      <c r="C31" s="24"/>
      <c r="D31" s="25"/>
    </row>
    <row r="32" spans="2:4" ht="15" hidden="1">
      <c r="B32" s="5"/>
      <c r="C32" s="6"/>
      <c r="D32" s="7"/>
    </row>
    <row r="33" spans="2:4" ht="15" hidden="1">
      <c r="B33" s="17" t="s">
        <v>5</v>
      </c>
      <c r="C33" s="18"/>
      <c r="D33" s="19"/>
    </row>
    <row r="34" spans="2:4" ht="15" hidden="1">
      <c r="B34" s="5"/>
      <c r="C34" s="6"/>
      <c r="D34" s="7"/>
    </row>
    <row r="35" spans="2:4" ht="15" hidden="1">
      <c r="B35" s="5" t="s">
        <v>10</v>
      </c>
      <c r="C35" s="6">
        <v>28500</v>
      </c>
      <c r="D35" s="7"/>
    </row>
    <row r="36" spans="2:4" ht="15" hidden="1">
      <c r="B36" s="5" t="s">
        <v>0</v>
      </c>
      <c r="C36" s="6">
        <v>2500</v>
      </c>
      <c r="D36" s="7"/>
    </row>
    <row r="37" spans="2:4" ht="15" hidden="1">
      <c r="B37" s="8" t="s">
        <v>4</v>
      </c>
      <c r="C37" s="9"/>
      <c r="D37" s="10">
        <f>SUM(C35:C36)</f>
        <v>31000</v>
      </c>
    </row>
    <row r="38" spans="2:4" ht="15" hidden="1">
      <c r="B38" s="5"/>
      <c r="C38" s="6"/>
      <c r="D38" s="7"/>
    </row>
    <row r="39" spans="2:4" ht="15" hidden="1">
      <c r="B39" s="8" t="s">
        <v>1</v>
      </c>
      <c r="C39" s="6"/>
      <c r="D39" s="7"/>
    </row>
    <row r="40" spans="2:4" ht="15" hidden="1">
      <c r="B40" s="5" t="s">
        <v>11</v>
      </c>
      <c r="C40" s="6">
        <f>D37*10/100</f>
        <v>3100</v>
      </c>
      <c r="D40" s="7"/>
    </row>
    <row r="41" spans="2:4" ht="15" hidden="1">
      <c r="B41" s="5" t="s">
        <v>7</v>
      </c>
      <c r="C41" s="6">
        <v>11542.39</v>
      </c>
      <c r="D41" s="7"/>
    </row>
    <row r="42" spans="2:4" ht="15" hidden="1">
      <c r="B42" s="5" t="s">
        <v>8</v>
      </c>
      <c r="C42" s="6">
        <f>C41*0.04</f>
        <v>461.6956</v>
      </c>
      <c r="D42" s="7"/>
    </row>
    <row r="43" spans="2:4" ht="15" hidden="1">
      <c r="B43" s="5" t="s">
        <v>13</v>
      </c>
      <c r="C43" s="6">
        <f>(C41+C42)*0.22</f>
        <v>2640.898832</v>
      </c>
      <c r="D43" s="7"/>
    </row>
    <row r="44" spans="2:4" ht="15" hidden="1">
      <c r="B44" s="5" t="s">
        <v>14</v>
      </c>
      <c r="C44" s="6">
        <f>D37*0.02</f>
        <v>620</v>
      </c>
      <c r="D44" s="7"/>
    </row>
    <row r="45" spans="2:4" ht="15" hidden="1">
      <c r="B45" s="5" t="s">
        <v>6</v>
      </c>
      <c r="C45" s="6">
        <v>635.02</v>
      </c>
      <c r="D45" s="7"/>
    </row>
    <row r="46" spans="2:4" ht="15" hidden="1">
      <c r="B46" s="8" t="s">
        <v>2</v>
      </c>
      <c r="C46" s="9"/>
      <c r="D46" s="10">
        <f>SUM(C40:C45)</f>
        <v>19000.004431999998</v>
      </c>
    </row>
    <row r="47" spans="2:4" ht="15.75" hidden="1" thickBot="1">
      <c r="B47" s="11" t="s">
        <v>3</v>
      </c>
      <c r="C47" s="12"/>
      <c r="D47" s="13">
        <f>SUM(D37+D46)</f>
        <v>50000.004432</v>
      </c>
    </row>
    <row r="48" ht="15" hidden="1"/>
    <row r="49" ht="15.75" hidden="1" thickBot="1">
      <c r="D49" s="13">
        <v>50000</v>
      </c>
    </row>
    <row r="50" ht="15" hidden="1">
      <c r="D50" s="4">
        <f>D49-D47</f>
        <v>-0.0044320000015432015</v>
      </c>
    </row>
    <row r="51" ht="15.75" thickBot="1"/>
    <row r="52" spans="2:4" ht="21">
      <c r="B52" s="20" t="s">
        <v>9</v>
      </c>
      <c r="C52" s="21"/>
      <c r="D52" s="22"/>
    </row>
    <row r="53" spans="2:4" ht="19.5" customHeight="1">
      <c r="B53" s="23" t="s">
        <v>22</v>
      </c>
      <c r="C53" s="24"/>
      <c r="D53" s="25"/>
    </row>
    <row r="54" spans="2:4" ht="19.5" customHeight="1">
      <c r="B54" s="23"/>
      <c r="C54" s="24"/>
      <c r="D54" s="25"/>
    </row>
    <row r="55" spans="2:4" ht="19.5" customHeight="1" thickBot="1">
      <c r="B55" s="23"/>
      <c r="C55" s="24"/>
      <c r="D55" s="25"/>
    </row>
    <row r="56" spans="2:4" ht="15">
      <c r="B56" s="26" t="s">
        <v>5</v>
      </c>
      <c r="C56" s="27"/>
      <c r="D56" s="28"/>
    </row>
    <row r="57" spans="2:4" ht="15">
      <c r="B57" s="5"/>
      <c r="C57" s="6"/>
      <c r="D57" s="7"/>
    </row>
    <row r="58" spans="2:4" ht="15">
      <c r="B58" s="5" t="s">
        <v>10</v>
      </c>
      <c r="C58" s="6">
        <v>55600</v>
      </c>
      <c r="D58" s="7"/>
    </row>
    <row r="59" spans="2:4" ht="15">
      <c r="B59" s="5" t="s">
        <v>0</v>
      </c>
      <c r="C59" s="6">
        <v>1400</v>
      </c>
      <c r="D59" s="7"/>
    </row>
    <row r="60" spans="2:4" ht="15">
      <c r="B60" s="8" t="s">
        <v>4</v>
      </c>
      <c r="C60" s="9"/>
      <c r="D60" s="10">
        <f>SUM(C58:C59)</f>
        <v>57000</v>
      </c>
    </row>
    <row r="61" spans="2:4" ht="15">
      <c r="B61" s="5"/>
      <c r="C61" s="6"/>
      <c r="D61" s="7"/>
    </row>
    <row r="62" spans="2:4" ht="15">
      <c r="B62" s="8" t="s">
        <v>1</v>
      </c>
      <c r="C62" s="6"/>
      <c r="D62" s="7"/>
    </row>
    <row r="63" spans="2:4" ht="15">
      <c r="B63" s="5" t="s">
        <v>19</v>
      </c>
      <c r="C63" s="6">
        <f>D60*22/100</f>
        <v>12540</v>
      </c>
      <c r="D63" s="7"/>
    </row>
    <row r="64" spans="2:6" ht="15">
      <c r="B64" s="5" t="s">
        <v>7</v>
      </c>
      <c r="C64" s="6">
        <v>8196.09</v>
      </c>
      <c r="D64" s="7"/>
      <c r="F64" s="4"/>
    </row>
    <row r="65" spans="2:4" ht="15">
      <c r="B65" s="14" t="s">
        <v>23</v>
      </c>
      <c r="C65" s="15">
        <f>(C64)*0.05</f>
        <v>409.8045</v>
      </c>
      <c r="D65" s="7"/>
    </row>
    <row r="66" spans="2:4" ht="15">
      <c r="B66" s="5" t="s">
        <v>13</v>
      </c>
      <c r="C66" s="6">
        <f>(C64+C65)*0.22</f>
        <v>1893.29679</v>
      </c>
      <c r="D66" s="7"/>
    </row>
    <row r="67" spans="2:4" ht="15">
      <c r="B67" s="5" t="s">
        <v>14</v>
      </c>
      <c r="C67" s="6">
        <f>D60*0.02</f>
        <v>1140</v>
      </c>
      <c r="D67" s="7"/>
    </row>
    <row r="68" spans="2:4" ht="15">
      <c r="B68" s="5" t="s">
        <v>20</v>
      </c>
      <c r="C68" s="6">
        <v>50</v>
      </c>
      <c r="D68" s="7"/>
    </row>
    <row r="69" spans="2:4" ht="15">
      <c r="B69" s="14" t="s">
        <v>21</v>
      </c>
      <c r="C69" s="15">
        <v>71.62</v>
      </c>
      <c r="D69" s="7"/>
    </row>
    <row r="70" spans="2:4" ht="15">
      <c r="B70" s="8" t="s">
        <v>2</v>
      </c>
      <c r="C70" s="9"/>
      <c r="D70" s="10">
        <f>SUM(C63:C69)</f>
        <v>24300.811289999998</v>
      </c>
    </row>
    <row r="71" spans="2:4" ht="15.75" thickBot="1">
      <c r="B71" s="11" t="s">
        <v>3</v>
      </c>
      <c r="C71" s="12"/>
      <c r="D71" s="13">
        <f>SUM(D60+D70)</f>
        <v>81300.81129</v>
      </c>
    </row>
    <row r="72" ht="15" hidden="1"/>
    <row r="73" ht="15.75" hidden="1" thickBot="1">
      <c r="D73" s="13">
        <v>50000</v>
      </c>
    </row>
    <row r="74" ht="15" hidden="1">
      <c r="D74" s="4">
        <f>D73-D71</f>
        <v>-31300.811289999998</v>
      </c>
    </row>
    <row r="76" ht="15">
      <c r="D76" s="4">
        <v>81300.81</v>
      </c>
    </row>
    <row r="77" ht="15">
      <c r="D77" s="4">
        <f>D76-D71</f>
        <v>-0.0012900000001536682</v>
      </c>
    </row>
  </sheetData>
  <sheetProtection/>
  <mergeCells count="11">
    <mergeCell ref="B1:D1"/>
    <mergeCell ref="B2:D4"/>
    <mergeCell ref="B6:D6"/>
    <mergeCell ref="B28:D28"/>
    <mergeCell ref="B29:D31"/>
    <mergeCell ref="B33:D33"/>
    <mergeCell ref="B52:D52"/>
    <mergeCell ref="B53:D55"/>
    <mergeCell ref="B56:D56"/>
    <mergeCell ref="E18:F18"/>
    <mergeCell ref="E19:F19"/>
  </mergeCells>
  <printOptions horizontalCentered="1"/>
  <pageMargins left="0.7086614173228347" right="0.7086614173228347" top="0.7480314960629921" bottom="0.7480314960629921" header="1.96850393700787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user</cp:lastModifiedBy>
  <cp:lastPrinted>2021-04-15T14:04:12Z</cp:lastPrinted>
  <dcterms:created xsi:type="dcterms:W3CDTF">2012-02-18T14:31:59Z</dcterms:created>
  <dcterms:modified xsi:type="dcterms:W3CDTF">2021-06-03T09:27:59Z</dcterms:modified>
  <cp:category/>
  <cp:version/>
  <cp:contentType/>
  <cp:contentStatus/>
</cp:coreProperties>
</file>